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ployyodchat\Desktop\Mahidol\ITA\2024\O12 ข้อมูลสถิติการให้บริการ\"/>
    </mc:Choice>
  </mc:AlternateContent>
  <xr:revisionPtr revIDLastSave="0" documentId="13_ncr:1_{ACC1D176-7B63-40D1-96F1-87FDC53BA01E}" xr6:coauthVersionLast="36" xr6:coauthVersionMax="36" xr10:uidLastSave="{00000000-0000-0000-0000-000000000000}"/>
  <bookViews>
    <workbookView xWindow="0" yWindow="0" windowWidth="15570" windowHeight="12060" xr2:uid="{00000000-000D-0000-FFFF-FFFF00000000}"/>
  </bookViews>
  <sheets>
    <sheet name="งบประมาณ 2566 รายวั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1" i="1" l="1"/>
  <c r="AJ23" i="1"/>
  <c r="AJ27" i="1"/>
  <c r="AJ29" i="1"/>
  <c r="AJ81" i="1"/>
  <c r="AJ20" i="1" l="1"/>
  <c r="AJ26" i="1"/>
  <c r="AJ32" i="1"/>
  <c r="AJ33" i="1"/>
  <c r="AJ34" i="1"/>
  <c r="AJ80" i="1"/>
  <c r="AJ79" i="1"/>
  <c r="AJ78" i="1"/>
  <c r="AJ77" i="1"/>
  <c r="AJ76" i="1"/>
  <c r="AJ75" i="1"/>
  <c r="AJ74" i="1"/>
  <c r="AJ73" i="1"/>
  <c r="AJ72" i="1"/>
  <c r="AJ71" i="1"/>
  <c r="AJ70" i="1"/>
  <c r="AJ58" i="1" l="1"/>
  <c r="AJ59" i="1"/>
  <c r="AJ60" i="1"/>
  <c r="AJ61" i="1"/>
  <c r="AJ62" i="1"/>
  <c r="AJ63" i="1"/>
  <c r="AJ64" i="1"/>
  <c r="AJ65" i="1"/>
  <c r="AJ66" i="1"/>
  <c r="AJ67" i="1"/>
  <c r="AJ68" i="1"/>
  <c r="AJ69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F36" i="1" l="1"/>
  <c r="AD36" i="1"/>
  <c r="AA36" i="1"/>
  <c r="Y36" i="1"/>
  <c r="W36" i="1"/>
  <c r="S36" i="1"/>
  <c r="Q36" i="1"/>
  <c r="L36" i="1"/>
  <c r="J36" i="1"/>
  <c r="F36" i="1"/>
  <c r="F35" i="1"/>
  <c r="AH35" i="1"/>
  <c r="AF35" i="1"/>
  <c r="AC35" i="1"/>
  <c r="AA35" i="1"/>
  <c r="Y35" i="1"/>
  <c r="V35" i="1"/>
  <c r="T35" i="1"/>
  <c r="R35" i="1"/>
  <c r="O35" i="1"/>
  <c r="M35" i="1"/>
  <c r="K35" i="1"/>
  <c r="H35" i="1"/>
  <c r="AJ35" i="1" l="1"/>
  <c r="AJ36" i="1" l="1"/>
  <c r="AJ38" i="1"/>
  <c r="AJ39" i="1"/>
  <c r="AJ40" i="1"/>
  <c r="AJ41" i="1"/>
  <c r="AJ42" i="1"/>
  <c r="AJ43" i="1"/>
  <c r="AJ44" i="1"/>
  <c r="AJ45" i="1"/>
  <c r="AJ37" i="1"/>
</calcChain>
</file>

<file path=xl/sharedStrings.xml><?xml version="1.0" encoding="utf-8"?>
<sst xmlns="http://schemas.openxmlformats.org/spreadsheetml/2006/main" count="114" uniqueCount="53">
  <si>
    <t>วันที่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</si>
  <si>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</si>
  <si>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</si>
  <si>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</si>
  <si>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</si>
  <si>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</si>
  <si>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</si>
  <si>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</si>
  <si>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</si>
  <si>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</si>
  <si>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</si>
  <si>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</si>
  <si>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</si>
  <si>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รวม</t>
  </si>
  <si>
    <t>การจัดอบรมเครื่องมือแพทย์</t>
  </si>
  <si>
    <t>4,836 ตัวอย่าง</t>
  </si>
  <si>
    <t>1. เครื่องมือแพทย์สำหรับช่าง 1</t>
  </si>
  <si>
    <t>3. เครื่องมือแพทย์สำหรับช่าง 2</t>
  </si>
  <si>
    <t>2. การใช้และการดูแลเครื่องมือแพทย์ในหอผู้ป่วยวิกฤติสำหรับพยาบาล รุ่น 46</t>
  </si>
  <si>
    <t xml:space="preserve">4. ประชุมวิชาการอุปกรณ์การแพทย์ ครั้งที่ 33 </t>
  </si>
  <si>
    <t>อบรมเชิงปฏิบัติการ</t>
  </si>
  <si>
    <t>1. DNA Technology and Application 23-27 ม.ค. 66</t>
  </si>
  <si>
    <t>2. MB–KIS : Molecular Biology &amp; Genetic Engineering 1-3 ก.พ. 66</t>
  </si>
  <si>
    <t>3. MB–DMCR: DNA technologies for marine diversity</t>
  </si>
  <si>
    <t xml:space="preserve">6. Viral Vector Symposium and Workshop </t>
  </si>
  <si>
    <t>7. การอบรมเชิงปฏิบัติการ “ค่ายตามหมอ (วิทย์) วิเคราะห์โรค”</t>
  </si>
  <si>
    <t>8. การอบรมเชิงปฏิบัติการ RNAi ทำยังไงน่ะ</t>
  </si>
  <si>
    <t>4. การอบรมเชิงปฏิบัติการ ดีเอ็นเอและดีเอ็นเอโคลนนิ่ง รุ่น 3</t>
  </si>
  <si>
    <t>5. การอบรมเชิงปฏิบัติการ ดีเอ็นเอและดีเอ็นเอโคลนนิ่ง รุ่น 4</t>
  </si>
  <si>
    <t>9. MB Sciences Program 2023 Period 1</t>
  </si>
  <si>
    <t>10. การอบรม Executive Function</t>
  </si>
  <si>
    <t>12. การอบรมเชิงปฏิบัติการ SSTP 2023 รุ่น 1</t>
  </si>
  <si>
    <t>13. การอบรมเชิงปฏิบัติการ SSTP 2023 รุ่น 2</t>
  </si>
  <si>
    <t>14. การอบรมเชิงปฏิบัติการ SSTP 2023 รุ่น 3</t>
  </si>
  <si>
    <t xml:space="preserve"> </t>
  </si>
  <si>
    <t>บริการตรวจวิเคราะหธาลัสซีเมีย</t>
  </si>
  <si>
    <t>3. โครงการจ้างวิเคราะห์นิวคลีโอไทด์ของสัตว์ทะเลด้วยวิธีแซงเกอร์</t>
  </si>
  <si>
    <t>บริการรับทำวิจัย
(อ้างอิงตามวันที่ลงนามในสัญญา)</t>
  </si>
  <si>
    <t>บริการวิเคราะหตัวอย่าง
ศูนย์วิจัยและพัฒนาวัคซีน</t>
  </si>
  <si>
    <t>11. การอบรมเชิงปฏิบัติการ In situ  2023</t>
  </si>
  <si>
    <t>14 ครั้ง
(363 คน)</t>
  </si>
  <si>
    <t>4 ครั้ง
(457 คน)</t>
  </si>
  <si>
    <t>4 โครงการ</t>
  </si>
  <si>
    <t>1. โครงการจ้างวิเคราะห์รูปแบบดีเอ็นเอของประชากรสัตว์น้ำ</t>
  </si>
  <si>
    <t>2. โครงการการพัฒนาวีโร่เซลล์ในเซลล์แฟคทอรี่</t>
  </si>
  <si>
    <t>4. โครงการการพัฒนาศักยภาพนักวิจัยรุ่นใหม่ผ่าน Multi Mentoring System</t>
  </si>
  <si>
    <t>175 คน</t>
  </si>
  <si>
    <t>รับนักศึกษาฝึกงาน
(อ้างอิงตามวันแรกเข้ารับการฝึกที่ได้รับการอนุมัติ)</t>
  </si>
  <si>
    <t>177 ตัวอย่าง</t>
  </si>
  <si>
    <t>หัวข้อการให้บริการ</t>
  </si>
  <si>
    <t>ตารางข้อมูลการให้บริการวิชาการ แจกแจงความถี่ของจำนวนตัวอย่างหรือกิจกรรม รายวัน ปีงบประมาณ 2566 (ตุลาคม 2565-กันยายน 2566)</t>
  </si>
  <si>
    <t>จำนวนผู้รับบริการ
E-service</t>
  </si>
  <si>
    <t>จำนวนการรับบริการ
ที่สถาบันฯ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</si>
</sst>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5" borderId="1" xfId="0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1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1" borderId="2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5" borderId="5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1" fillId="4" borderId="5" xfId="0" applyFont="1" applyFill="1" applyBorder="1" applyAlignment="1">
      <alignment horizontal="right" vertical="top"/>
    </xf>
    <xf numFmtId="0" fontId="1" fillId="4" borderId="6" xfId="0" applyFont="1" applyFill="1" applyBorder="1" applyAlignment="1">
      <alignment horizontal="right" vertical="top"/>
    </xf>
    <xf numFmtId="0" fontId="1" fillId="4" borderId="7" xfId="0" applyFont="1" applyFill="1" applyBorder="1" applyAlignment="1">
      <alignment horizontal="righ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6600"/>
      <color rgb="FFFF9933"/>
      <color rgb="FFFFCC00"/>
      <color rgb="FFFFCD2D"/>
      <color rgb="FFF14E0D"/>
      <color rgb="FFEF8025"/>
      <color rgb="FFFF4215"/>
      <color rgb="FFFF674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"/>
  <sheetViews>
    <sheetView tabSelected="1" zoomScale="60" zoomScaleNormal="60" workbookViewId="0">
      <selection activeCell="C58" sqref="C58:C69"/>
    </sheetView>
  </sheetViews>
  <sheetFormatPr defaultColWidth="9" defaultRowHeight="24" x14ac:dyDescent="0.55000000000000004"/>
  <cols>
    <col min="1" max="1" width="60.375" style="2" customWidth="1"/>
    <col min="2" max="2" width="19.75" style="2" customWidth="1"/>
    <col min="3" max="3" width="20.25" style="2" customWidth="1"/>
    <col min="4" max="4" width="14.875" style="1" customWidth="1"/>
    <col min="5" max="16384" width="9" style="1"/>
  </cols>
  <sheetData>
    <row r="1" spans="1:36" ht="64.5" customHeight="1" x14ac:dyDescent="0.55000000000000004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36" s="27" customFormat="1" ht="52.5" customHeight="1" x14ac:dyDescent="0.55000000000000004">
      <c r="A2" s="28" t="s">
        <v>49</v>
      </c>
      <c r="B2" s="60" t="s">
        <v>51</v>
      </c>
      <c r="C2" s="60" t="s">
        <v>52</v>
      </c>
      <c r="D2" s="28" t="s">
        <v>0</v>
      </c>
      <c r="E2" s="28">
        <v>1</v>
      </c>
      <c r="F2" s="28">
        <v>2</v>
      </c>
      <c r="G2" s="28">
        <v>3</v>
      </c>
      <c r="H2" s="28">
        <v>4</v>
      </c>
      <c r="I2" s="28">
        <v>5</v>
      </c>
      <c r="J2" s="28">
        <v>6</v>
      </c>
      <c r="K2" s="28">
        <v>7</v>
      </c>
      <c r="L2" s="28">
        <v>8</v>
      </c>
      <c r="M2" s="28">
        <v>9</v>
      </c>
      <c r="N2" s="28">
        <v>10</v>
      </c>
      <c r="O2" s="28">
        <v>11</v>
      </c>
      <c r="P2" s="28">
        <v>12</v>
      </c>
      <c r="Q2" s="28">
        <v>13</v>
      </c>
      <c r="R2" s="28">
        <v>14</v>
      </c>
      <c r="S2" s="28">
        <v>15</v>
      </c>
      <c r="T2" s="28">
        <v>16</v>
      </c>
      <c r="U2" s="28">
        <v>17</v>
      </c>
      <c r="V2" s="28">
        <v>18</v>
      </c>
      <c r="W2" s="28">
        <v>19</v>
      </c>
      <c r="X2" s="28">
        <v>20</v>
      </c>
      <c r="Y2" s="28">
        <v>21</v>
      </c>
      <c r="Z2" s="28">
        <v>22</v>
      </c>
      <c r="AA2" s="28">
        <v>23</v>
      </c>
      <c r="AB2" s="28">
        <v>24</v>
      </c>
      <c r="AC2" s="28">
        <v>25</v>
      </c>
      <c r="AD2" s="28">
        <v>26</v>
      </c>
      <c r="AE2" s="28">
        <v>27</v>
      </c>
      <c r="AF2" s="28">
        <v>28</v>
      </c>
      <c r="AG2" s="28">
        <v>29</v>
      </c>
      <c r="AH2" s="28">
        <v>30</v>
      </c>
      <c r="AI2" s="28">
        <v>31</v>
      </c>
      <c r="AJ2" s="29" t="s">
        <v>13</v>
      </c>
    </row>
    <row r="3" spans="1:36" x14ac:dyDescent="0.55000000000000004">
      <c r="A3" s="31" t="s">
        <v>14</v>
      </c>
      <c r="B3" s="46">
        <v>0</v>
      </c>
      <c r="C3" s="32" t="s">
        <v>41</v>
      </c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2">
        <v>0</v>
      </c>
    </row>
    <row r="4" spans="1:36" x14ac:dyDescent="0.55000000000000004">
      <c r="A4" s="31"/>
      <c r="B4" s="31"/>
      <c r="C4" s="33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13"/>
      <c r="AJ4" s="12">
        <v>0</v>
      </c>
    </row>
    <row r="5" spans="1:36" x14ac:dyDescent="0.55000000000000004">
      <c r="A5" s="31"/>
      <c r="B5" s="31"/>
      <c r="C5" s="33"/>
      <c r="D5" s="4" t="s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12">
        <v>0</v>
      </c>
    </row>
    <row r="6" spans="1:36" x14ac:dyDescent="0.55000000000000004">
      <c r="A6" s="31"/>
      <c r="B6" s="31"/>
      <c r="C6" s="33"/>
      <c r="D6" s="5" t="s">
        <v>4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2">
        <v>0</v>
      </c>
    </row>
    <row r="7" spans="1:36" x14ac:dyDescent="0.55000000000000004">
      <c r="A7" s="31"/>
      <c r="B7" s="31"/>
      <c r="C7" s="33"/>
      <c r="D7" s="4" t="s">
        <v>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3"/>
      <c r="AH7" s="13"/>
      <c r="AI7" s="13"/>
      <c r="AJ7" s="12">
        <v>0</v>
      </c>
    </row>
    <row r="8" spans="1:36" x14ac:dyDescent="0.55000000000000004">
      <c r="A8" s="14" t="s">
        <v>16</v>
      </c>
      <c r="B8" s="31"/>
      <c r="C8" s="33"/>
      <c r="D8" s="5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4">
        <v>60</v>
      </c>
      <c r="R8" s="34"/>
      <c r="S8" s="34"/>
      <c r="T8" s="34"/>
      <c r="U8" s="3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6">
        <v>60</v>
      </c>
    </row>
    <row r="9" spans="1:36" x14ac:dyDescent="0.55000000000000004">
      <c r="A9" s="14"/>
      <c r="B9" s="31"/>
      <c r="C9" s="33"/>
      <c r="D9" s="4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13"/>
      <c r="AJ9" s="12">
        <v>0</v>
      </c>
    </row>
    <row r="10" spans="1:36" x14ac:dyDescent="0.55000000000000004">
      <c r="A10" s="14" t="s">
        <v>18</v>
      </c>
      <c r="B10" s="31"/>
      <c r="C10" s="33"/>
      <c r="D10" s="5" t="s">
        <v>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5">
        <v>137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6">
        <v>137</v>
      </c>
    </row>
    <row r="11" spans="1:36" x14ac:dyDescent="0.55000000000000004">
      <c r="A11" s="14"/>
      <c r="B11" s="31"/>
      <c r="C11" s="33"/>
      <c r="D11" s="4" t="s">
        <v>9</v>
      </c>
      <c r="E11" s="35"/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2"/>
      <c r="AE11" s="12"/>
      <c r="AF11" s="12"/>
      <c r="AG11" s="12"/>
      <c r="AH11" s="12"/>
      <c r="AI11" s="13"/>
      <c r="AJ11" s="12">
        <v>0</v>
      </c>
    </row>
    <row r="12" spans="1:36" x14ac:dyDescent="0.55000000000000004">
      <c r="A12" s="14" t="s">
        <v>17</v>
      </c>
      <c r="B12" s="31"/>
      <c r="C12" s="33"/>
      <c r="D12" s="4" t="s">
        <v>9</v>
      </c>
      <c r="E12" s="10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37">
        <v>145</v>
      </c>
      <c r="AE12" s="38"/>
      <c r="AF12" s="38"/>
      <c r="AG12" s="38"/>
      <c r="AH12" s="39"/>
      <c r="AI12" s="13"/>
      <c r="AJ12" s="6">
        <v>145</v>
      </c>
    </row>
    <row r="13" spans="1:36" x14ac:dyDescent="0.55000000000000004">
      <c r="A13" s="14"/>
      <c r="B13" s="31"/>
      <c r="C13" s="33"/>
      <c r="D13" s="5" t="s">
        <v>10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2">
        <v>0</v>
      </c>
    </row>
    <row r="14" spans="1:36" x14ac:dyDescent="0.55000000000000004">
      <c r="A14" s="14" t="s">
        <v>19</v>
      </c>
      <c r="B14" s="31"/>
      <c r="C14" s="33"/>
      <c r="D14" s="4" t="s">
        <v>11</v>
      </c>
      <c r="E14" s="4"/>
      <c r="F14" s="4"/>
      <c r="G14" s="36">
        <v>115</v>
      </c>
      <c r="H14" s="3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6">
        <v>115</v>
      </c>
    </row>
    <row r="15" spans="1:36" x14ac:dyDescent="0.55000000000000004">
      <c r="A15" s="15"/>
      <c r="B15" s="43"/>
      <c r="C15" s="33"/>
      <c r="D15" s="5" t="s">
        <v>12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13"/>
      <c r="AJ15" s="12">
        <v>0</v>
      </c>
    </row>
    <row r="16" spans="1:36" x14ac:dyDescent="0.55000000000000004">
      <c r="A16" s="9" t="s">
        <v>20</v>
      </c>
      <c r="B16" s="46">
        <v>0</v>
      </c>
      <c r="C16" s="32" t="s">
        <v>40</v>
      </c>
      <c r="D16" s="3" t="s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12">
        <v>0</v>
      </c>
    </row>
    <row r="17" spans="1:36" x14ac:dyDescent="0.55000000000000004">
      <c r="A17" s="14"/>
      <c r="B17" s="31"/>
      <c r="C17" s="33"/>
      <c r="D17" s="8" t="s">
        <v>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3"/>
      <c r="AJ17" s="12">
        <v>0</v>
      </c>
    </row>
    <row r="18" spans="1:36" x14ac:dyDescent="0.55000000000000004">
      <c r="A18" s="14"/>
      <c r="B18" s="31"/>
      <c r="C18" s="33"/>
      <c r="D18" s="4" t="s">
        <v>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12">
        <v>0</v>
      </c>
    </row>
    <row r="19" spans="1:36" x14ac:dyDescent="0.55000000000000004">
      <c r="A19" s="14" t="s">
        <v>21</v>
      </c>
      <c r="B19" s="31"/>
      <c r="C19" s="33"/>
      <c r="D19" s="8" t="s">
        <v>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41">
        <v>31</v>
      </c>
      <c r="AB19" s="48"/>
      <c r="AC19" s="48"/>
      <c r="AD19" s="48"/>
      <c r="AE19" s="42"/>
      <c r="AF19" s="8"/>
      <c r="AG19" s="8"/>
      <c r="AH19" s="8"/>
      <c r="AI19" s="8"/>
      <c r="AJ19" s="6">
        <v>31</v>
      </c>
    </row>
    <row r="20" spans="1:36" x14ac:dyDescent="0.55000000000000004">
      <c r="A20" s="14" t="s">
        <v>22</v>
      </c>
      <c r="B20" s="31"/>
      <c r="C20" s="33"/>
      <c r="D20" s="4" t="s">
        <v>5</v>
      </c>
      <c r="E20" s="41">
        <v>17</v>
      </c>
      <c r="F20" s="48"/>
      <c r="G20" s="4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3"/>
      <c r="AH20" s="13"/>
      <c r="AI20" s="13"/>
      <c r="AJ20" s="6">
        <f t="shared" ref="AJ20:AJ35" si="0">SUM(E20:AI20)</f>
        <v>17</v>
      </c>
    </row>
    <row r="21" spans="1:36" x14ac:dyDescent="0.55000000000000004">
      <c r="A21" s="14" t="s">
        <v>23</v>
      </c>
      <c r="B21" s="31"/>
      <c r="C21" s="33"/>
      <c r="D21" s="51" t="s">
        <v>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41">
        <v>30</v>
      </c>
      <c r="Y21" s="48"/>
      <c r="Z21" s="42"/>
      <c r="AA21" s="8"/>
      <c r="AB21" s="8"/>
      <c r="AC21" s="8"/>
      <c r="AD21" s="8"/>
      <c r="AE21" s="8"/>
      <c r="AF21" s="8"/>
      <c r="AG21" s="8"/>
      <c r="AH21" s="8"/>
      <c r="AI21" s="8"/>
      <c r="AJ21" s="54">
        <f>X21+AE22</f>
        <v>45</v>
      </c>
    </row>
    <row r="22" spans="1:36" x14ac:dyDescent="0.55000000000000004">
      <c r="A22" s="14" t="s">
        <v>27</v>
      </c>
      <c r="B22" s="31"/>
      <c r="C22" s="33"/>
      <c r="D22" s="5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41">
        <v>15</v>
      </c>
      <c r="AF22" s="48"/>
      <c r="AG22" s="42"/>
      <c r="AH22" s="8"/>
      <c r="AI22" s="8"/>
      <c r="AJ22" s="55"/>
    </row>
    <row r="23" spans="1:36" x14ac:dyDescent="0.55000000000000004">
      <c r="A23" s="14" t="s">
        <v>28</v>
      </c>
      <c r="B23" s="31"/>
      <c r="C23" s="33"/>
      <c r="D23" s="57" t="s">
        <v>7</v>
      </c>
      <c r="E23" s="4"/>
      <c r="F23" s="4"/>
      <c r="G23" s="41">
        <v>10</v>
      </c>
      <c r="H23" s="48"/>
      <c r="I23" s="4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3"/>
      <c r="AJ23" s="54">
        <f>G23+V24+X25</f>
        <v>109</v>
      </c>
    </row>
    <row r="24" spans="1:36" x14ac:dyDescent="0.55000000000000004">
      <c r="A24" s="14" t="s">
        <v>24</v>
      </c>
      <c r="B24" s="31"/>
      <c r="C24" s="33"/>
      <c r="D24" s="59"/>
      <c r="E24" s="4"/>
      <c r="F24" s="4"/>
      <c r="G24" s="11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1">
        <v>35</v>
      </c>
      <c r="W24" s="48"/>
      <c r="X24" s="42"/>
      <c r="Y24" s="11"/>
      <c r="Z24" s="11"/>
      <c r="AA24" s="4"/>
      <c r="AB24" s="4"/>
      <c r="AC24" s="4"/>
      <c r="AD24" s="4"/>
      <c r="AE24" s="4"/>
      <c r="AF24" s="4"/>
      <c r="AG24" s="4"/>
      <c r="AH24" s="4"/>
      <c r="AI24" s="13"/>
      <c r="AJ24" s="56"/>
    </row>
    <row r="25" spans="1:36" x14ac:dyDescent="0.55000000000000004">
      <c r="A25" s="14" t="s">
        <v>25</v>
      </c>
      <c r="B25" s="31"/>
      <c r="C25" s="33"/>
      <c r="D25" s="58"/>
      <c r="E25" s="4"/>
      <c r="F25" s="4"/>
      <c r="G25" s="11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1"/>
      <c r="W25" s="11"/>
      <c r="X25" s="41">
        <v>64</v>
      </c>
      <c r="Y25" s="42"/>
      <c r="Z25" s="11"/>
      <c r="AA25" s="4"/>
      <c r="AB25" s="4"/>
      <c r="AC25" s="4"/>
      <c r="AD25" s="4"/>
      <c r="AE25" s="4"/>
      <c r="AF25" s="4"/>
      <c r="AG25" s="4"/>
      <c r="AH25" s="4"/>
      <c r="AI25" s="13"/>
      <c r="AJ25" s="55"/>
    </row>
    <row r="26" spans="1:36" x14ac:dyDescent="0.55000000000000004">
      <c r="A26" s="14" t="s">
        <v>26</v>
      </c>
      <c r="B26" s="31"/>
      <c r="C26" s="33"/>
      <c r="D26" s="8" t="s">
        <v>8</v>
      </c>
      <c r="E26" s="8"/>
      <c r="F26" s="8"/>
      <c r="G26" s="8"/>
      <c r="H26" s="8"/>
      <c r="I26" s="8"/>
      <c r="J26" s="8"/>
      <c r="K26" s="8"/>
      <c r="L26" s="8"/>
      <c r="M26" s="8"/>
      <c r="N26" s="41">
        <v>24</v>
      </c>
      <c r="O26" s="48"/>
      <c r="P26" s="4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6">
        <f t="shared" si="0"/>
        <v>24</v>
      </c>
    </row>
    <row r="27" spans="1:36" x14ac:dyDescent="0.55000000000000004">
      <c r="A27" s="14" t="s">
        <v>29</v>
      </c>
      <c r="B27" s="31"/>
      <c r="C27" s="33"/>
      <c r="D27" s="57" t="s">
        <v>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1">
        <v>20</v>
      </c>
      <c r="AE27" s="48"/>
      <c r="AF27" s="48"/>
      <c r="AG27" s="48"/>
      <c r="AH27" s="42"/>
      <c r="AI27" s="16"/>
      <c r="AJ27" s="54">
        <f>AD27+AG28</f>
        <v>60</v>
      </c>
    </row>
    <row r="28" spans="1:36" x14ac:dyDescent="0.55000000000000004">
      <c r="A28" s="14" t="s">
        <v>30</v>
      </c>
      <c r="B28" s="31"/>
      <c r="C28" s="33"/>
      <c r="D28" s="5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2"/>
      <c r="T28" s="4"/>
      <c r="U28" s="4"/>
      <c r="V28" s="4"/>
      <c r="W28" s="4"/>
      <c r="X28" s="4"/>
      <c r="Y28" s="4"/>
      <c r="Z28" s="4"/>
      <c r="AA28" s="4"/>
      <c r="AB28" s="4"/>
      <c r="AC28" s="4"/>
      <c r="AD28" s="11"/>
      <c r="AE28" s="11"/>
      <c r="AF28" s="11"/>
      <c r="AG28" s="41">
        <v>40</v>
      </c>
      <c r="AH28" s="42"/>
      <c r="AI28" s="13"/>
      <c r="AJ28" s="55"/>
    </row>
    <row r="29" spans="1:36" x14ac:dyDescent="0.55000000000000004">
      <c r="A29" s="14" t="s">
        <v>39</v>
      </c>
      <c r="B29" s="31"/>
      <c r="C29" s="33"/>
      <c r="D29" s="51" t="s">
        <v>10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41">
        <v>5</v>
      </c>
      <c r="P29" s="4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54">
        <f>O29+G30+U31+K32</f>
        <v>77</v>
      </c>
    </row>
    <row r="30" spans="1:36" x14ac:dyDescent="0.55000000000000004">
      <c r="A30" s="14" t="s">
        <v>31</v>
      </c>
      <c r="B30" s="31"/>
      <c r="C30" s="33"/>
      <c r="D30" s="52"/>
      <c r="E30" s="8"/>
      <c r="F30" s="8"/>
      <c r="G30" s="41">
        <v>24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2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56"/>
    </row>
    <row r="31" spans="1:36" x14ac:dyDescent="0.55000000000000004">
      <c r="A31" s="14" t="s">
        <v>32</v>
      </c>
      <c r="B31" s="31"/>
      <c r="C31" s="33"/>
      <c r="D31" s="5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41">
        <v>24</v>
      </c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2"/>
      <c r="AG31" s="8"/>
      <c r="AH31" s="8"/>
      <c r="AI31" s="8"/>
      <c r="AJ31" s="55"/>
    </row>
    <row r="32" spans="1:36" x14ac:dyDescent="0.55000000000000004">
      <c r="A32" s="14" t="s">
        <v>33</v>
      </c>
      <c r="B32" s="31"/>
      <c r="C32" s="33"/>
      <c r="D32" s="4" t="s">
        <v>11</v>
      </c>
      <c r="E32" s="4"/>
      <c r="F32" s="4"/>
      <c r="G32" s="4"/>
      <c r="H32" s="4"/>
      <c r="I32" s="4"/>
      <c r="J32" s="4"/>
      <c r="K32" s="41">
        <v>24</v>
      </c>
      <c r="L32" s="48"/>
      <c r="M32" s="48"/>
      <c r="N32" s="48"/>
      <c r="O32" s="48"/>
      <c r="P32" s="48"/>
      <c r="Q32" s="48"/>
      <c r="R32" s="4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6">
        <f t="shared" si="0"/>
        <v>24</v>
      </c>
    </row>
    <row r="33" spans="1:36" x14ac:dyDescent="0.55000000000000004">
      <c r="A33" s="15"/>
      <c r="B33" s="43"/>
      <c r="C33" s="33"/>
      <c r="D33" s="8" t="s">
        <v>12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3"/>
      <c r="AJ33" s="12">
        <f t="shared" si="0"/>
        <v>0</v>
      </c>
    </row>
    <row r="34" spans="1:36" x14ac:dyDescent="0.55000000000000004">
      <c r="A34" s="43" t="s">
        <v>35</v>
      </c>
      <c r="B34" s="46">
        <v>0</v>
      </c>
      <c r="C34" s="47" t="s">
        <v>15</v>
      </c>
      <c r="D34" s="3" t="s">
        <v>1</v>
      </c>
      <c r="E34" s="22">
        <v>1</v>
      </c>
      <c r="F34" s="22"/>
      <c r="G34" s="22">
        <v>23</v>
      </c>
      <c r="H34" s="22"/>
      <c r="I34" s="22">
        <v>14</v>
      </c>
      <c r="J34" s="22">
        <v>2</v>
      </c>
      <c r="K34" s="22">
        <v>28</v>
      </c>
      <c r="L34" s="22"/>
      <c r="M34" s="22"/>
      <c r="N34" s="22">
        <v>19</v>
      </c>
      <c r="O34" s="22"/>
      <c r="P34" s="22">
        <v>15</v>
      </c>
      <c r="Q34" s="22"/>
      <c r="R34" s="22"/>
      <c r="S34" s="22"/>
      <c r="T34" s="22"/>
      <c r="U34" s="22">
        <v>28</v>
      </c>
      <c r="V34" s="22"/>
      <c r="W34" s="22">
        <v>11</v>
      </c>
      <c r="X34" s="22"/>
      <c r="Y34" s="22">
        <v>13</v>
      </c>
      <c r="Z34" s="22"/>
      <c r="AA34" s="22"/>
      <c r="AB34" s="22"/>
      <c r="AC34" s="22">
        <v>30</v>
      </c>
      <c r="AD34" s="22"/>
      <c r="AE34" s="22">
        <v>19</v>
      </c>
      <c r="AF34" s="22"/>
      <c r="AG34" s="22"/>
      <c r="AH34" s="22"/>
      <c r="AI34" s="22">
        <v>37</v>
      </c>
      <c r="AJ34" s="6">
        <f t="shared" si="0"/>
        <v>240</v>
      </c>
    </row>
    <row r="35" spans="1:36" x14ac:dyDescent="0.55000000000000004">
      <c r="A35" s="44"/>
      <c r="B35" s="31"/>
      <c r="C35" s="44"/>
      <c r="D35" s="5" t="s">
        <v>2</v>
      </c>
      <c r="E35" s="21"/>
      <c r="F35" s="21">
        <f>1+11+2+ 3+ 1+300+ 1</f>
        <v>319</v>
      </c>
      <c r="G35" s="21"/>
      <c r="H35" s="21">
        <f>6+2+ 5</f>
        <v>13</v>
      </c>
      <c r="I35" s="21"/>
      <c r="J35" s="21"/>
      <c r="K35" s="21">
        <f>24+ 2+ 3+ 2</f>
        <v>31</v>
      </c>
      <c r="L35" s="21"/>
      <c r="M35" s="21">
        <f>2+ 8+ 1+1</f>
        <v>12</v>
      </c>
      <c r="N35" s="21"/>
      <c r="O35" s="21">
        <f>2+3+1+1</f>
        <v>7</v>
      </c>
      <c r="P35" s="21"/>
      <c r="Q35" s="21"/>
      <c r="R35" s="21">
        <f>1+15+1+11</f>
        <v>28</v>
      </c>
      <c r="S35" s="21"/>
      <c r="T35" s="21">
        <f>1+12+5</f>
        <v>18</v>
      </c>
      <c r="U35" s="21"/>
      <c r="V35" s="21">
        <f>17+5+2</f>
        <v>24</v>
      </c>
      <c r="W35" s="21"/>
      <c r="X35" s="21"/>
      <c r="Y35" s="21">
        <f>16+5+3</f>
        <v>24</v>
      </c>
      <c r="Z35" s="21"/>
      <c r="AA35" s="21">
        <f>1+1+6+ 3+1</f>
        <v>12</v>
      </c>
      <c r="AB35" s="21"/>
      <c r="AC35" s="21">
        <f>1+8+ 5+ 2</f>
        <v>16</v>
      </c>
      <c r="AD35" s="21"/>
      <c r="AE35" s="21"/>
      <c r="AF35" s="21">
        <f>1+8+ 7+ 1+ 6</f>
        <v>23</v>
      </c>
      <c r="AG35" s="21"/>
      <c r="AH35" s="21">
        <f>3+ 2+13+ 9+ 1</f>
        <v>28</v>
      </c>
      <c r="AI35" s="23"/>
      <c r="AJ35" s="6">
        <f t="shared" si="0"/>
        <v>555</v>
      </c>
    </row>
    <row r="36" spans="1:36" x14ac:dyDescent="0.55000000000000004">
      <c r="A36" s="44"/>
      <c r="B36" s="31"/>
      <c r="C36" s="44"/>
      <c r="D36" s="4" t="s">
        <v>3</v>
      </c>
      <c r="E36" s="22"/>
      <c r="F36" s="22">
        <f>1+ 17+ 2+1+ 300+ 1</f>
        <v>322</v>
      </c>
      <c r="G36" s="22"/>
      <c r="H36" s="22"/>
      <c r="I36" s="22"/>
      <c r="J36" s="22">
        <f>17+8+3</f>
        <v>28</v>
      </c>
      <c r="K36" s="22"/>
      <c r="L36" s="22">
        <f>6+4</f>
        <v>10</v>
      </c>
      <c r="M36" s="22"/>
      <c r="N36" s="22"/>
      <c r="O36" s="22"/>
      <c r="P36" s="22"/>
      <c r="Q36" s="22">
        <f>4+1+ 28+8+1</f>
        <v>42</v>
      </c>
      <c r="R36" s="22"/>
      <c r="S36" s="22">
        <f>1+ 15+13+5</f>
        <v>34</v>
      </c>
      <c r="T36" s="22"/>
      <c r="U36" s="22"/>
      <c r="V36" s="22"/>
      <c r="W36" s="22">
        <f>1+12+5+6+ 1</f>
        <v>25</v>
      </c>
      <c r="X36" s="22"/>
      <c r="Y36" s="22">
        <f>1+1+ 14+5+2</f>
        <v>23</v>
      </c>
      <c r="Z36" s="22"/>
      <c r="AA36" s="22">
        <f>1+8+7+2</f>
        <v>18</v>
      </c>
      <c r="AB36" s="22"/>
      <c r="AC36" s="22"/>
      <c r="AD36" s="22">
        <f>18+2+2+ 5</f>
        <v>27</v>
      </c>
      <c r="AE36" s="22"/>
      <c r="AF36" s="22">
        <f>9+8+1</f>
        <v>18</v>
      </c>
      <c r="AG36" s="22"/>
      <c r="AH36" s="22"/>
      <c r="AI36" s="22"/>
      <c r="AJ36" s="6">
        <f t="shared" ref="AJ36" si="1">SUM(E36:AI36)</f>
        <v>547</v>
      </c>
    </row>
    <row r="37" spans="1:36" x14ac:dyDescent="0.55000000000000004">
      <c r="A37" s="44"/>
      <c r="B37" s="31"/>
      <c r="C37" s="44"/>
      <c r="D37" s="5" t="s">
        <v>4</v>
      </c>
      <c r="E37" s="21"/>
      <c r="F37" s="21"/>
      <c r="G37" s="21">
        <v>34</v>
      </c>
      <c r="H37" s="21"/>
      <c r="I37" s="21">
        <v>17</v>
      </c>
      <c r="J37" s="21"/>
      <c r="K37" s="21"/>
      <c r="L37" s="21"/>
      <c r="M37" s="21">
        <v>30</v>
      </c>
      <c r="N37" s="21"/>
      <c r="O37" s="21">
        <v>21</v>
      </c>
      <c r="P37" s="21"/>
      <c r="Q37" s="21">
        <v>22</v>
      </c>
      <c r="R37" s="21"/>
      <c r="S37" s="21"/>
      <c r="T37" s="21">
        <v>27</v>
      </c>
      <c r="U37" s="21"/>
      <c r="V37" s="21">
        <v>18</v>
      </c>
      <c r="W37" s="21"/>
      <c r="X37" s="21">
        <v>21</v>
      </c>
      <c r="Y37" s="21"/>
      <c r="Z37" s="21"/>
      <c r="AA37" s="21">
        <v>26</v>
      </c>
      <c r="AB37" s="21"/>
      <c r="AC37" s="21">
        <v>11</v>
      </c>
      <c r="AD37" s="21"/>
      <c r="AE37" s="21">
        <v>13</v>
      </c>
      <c r="AF37" s="21"/>
      <c r="AG37" s="21"/>
      <c r="AH37" s="21">
        <v>36</v>
      </c>
      <c r="AI37" s="21"/>
      <c r="AJ37" s="6">
        <f>SUM(E37:AI37)</f>
        <v>276</v>
      </c>
    </row>
    <row r="38" spans="1:36" x14ac:dyDescent="0.55000000000000004">
      <c r="A38" s="44"/>
      <c r="B38" s="31"/>
      <c r="C38" s="44"/>
      <c r="D38" s="4" t="s">
        <v>5</v>
      </c>
      <c r="E38" s="22">
        <v>22</v>
      </c>
      <c r="F38" s="22"/>
      <c r="G38" s="22">
        <v>25</v>
      </c>
      <c r="H38" s="22"/>
      <c r="I38" s="22"/>
      <c r="J38" s="22">
        <v>27</v>
      </c>
      <c r="K38" s="22"/>
      <c r="L38" s="22">
        <v>23</v>
      </c>
      <c r="M38" s="22"/>
      <c r="N38" s="22">
        <v>11</v>
      </c>
      <c r="O38" s="22"/>
      <c r="P38" s="22"/>
      <c r="Q38" s="22">
        <v>19</v>
      </c>
      <c r="R38" s="22"/>
      <c r="S38" s="22">
        <v>17</v>
      </c>
      <c r="T38" s="22"/>
      <c r="U38" s="22">
        <v>16</v>
      </c>
      <c r="V38" s="22"/>
      <c r="W38" s="22"/>
      <c r="X38" s="22">
        <v>30</v>
      </c>
      <c r="Y38" s="22"/>
      <c r="Z38" s="22">
        <v>15</v>
      </c>
      <c r="AA38" s="22"/>
      <c r="AB38" s="22">
        <v>17</v>
      </c>
      <c r="AC38" s="22"/>
      <c r="AD38" s="22"/>
      <c r="AE38" s="22">
        <v>39</v>
      </c>
      <c r="AF38" s="22"/>
      <c r="AG38" s="23"/>
      <c r="AH38" s="23"/>
      <c r="AI38" s="23"/>
      <c r="AJ38" s="6">
        <f t="shared" ref="AJ38:AJ69" si="2">SUM(E38:AI38)</f>
        <v>261</v>
      </c>
    </row>
    <row r="39" spans="1:36" x14ac:dyDescent="0.55000000000000004">
      <c r="A39" s="44"/>
      <c r="B39" s="31"/>
      <c r="C39" s="44"/>
      <c r="D39" s="5" t="s">
        <v>6</v>
      </c>
      <c r="E39" s="21">
        <v>31</v>
      </c>
      <c r="F39" s="21">
        <v>1</v>
      </c>
      <c r="G39" s="21">
        <v>29</v>
      </c>
      <c r="H39" s="21"/>
      <c r="I39" s="21"/>
      <c r="J39" s="21"/>
      <c r="K39" s="21">
        <v>48</v>
      </c>
      <c r="L39" s="21"/>
      <c r="M39" s="21">
        <v>9</v>
      </c>
      <c r="N39" s="21">
        <v>13</v>
      </c>
      <c r="O39" s="21"/>
      <c r="P39" s="21"/>
      <c r="Q39" s="21">
        <v>41</v>
      </c>
      <c r="R39" s="21"/>
      <c r="S39" s="21">
        <v>20</v>
      </c>
      <c r="T39" s="21"/>
      <c r="U39" s="21">
        <v>22</v>
      </c>
      <c r="V39" s="21"/>
      <c r="W39" s="21"/>
      <c r="X39" s="21">
        <v>29</v>
      </c>
      <c r="Y39" s="21"/>
      <c r="Z39" s="21">
        <v>39</v>
      </c>
      <c r="AA39" s="21"/>
      <c r="AB39" s="21">
        <v>18</v>
      </c>
      <c r="AC39" s="21"/>
      <c r="AD39" s="21"/>
      <c r="AE39" s="21">
        <v>34</v>
      </c>
      <c r="AF39" s="21"/>
      <c r="AG39" s="21">
        <v>26</v>
      </c>
      <c r="AH39" s="21"/>
      <c r="AI39" s="21">
        <v>23</v>
      </c>
      <c r="AJ39" s="6">
        <f t="shared" si="2"/>
        <v>383</v>
      </c>
    </row>
    <row r="40" spans="1:36" x14ac:dyDescent="0.55000000000000004">
      <c r="A40" s="44"/>
      <c r="B40" s="31"/>
      <c r="C40" s="44"/>
      <c r="D40" s="4" t="s">
        <v>7</v>
      </c>
      <c r="E40" s="22"/>
      <c r="F40" s="22"/>
      <c r="G40" s="22">
        <v>38</v>
      </c>
      <c r="H40" s="22"/>
      <c r="I40" s="22">
        <v>15</v>
      </c>
      <c r="J40" s="22"/>
      <c r="K40" s="22">
        <v>22</v>
      </c>
      <c r="L40" s="22"/>
      <c r="M40" s="22"/>
      <c r="N40" s="22">
        <v>37</v>
      </c>
      <c r="O40" s="22"/>
      <c r="P40" s="22">
        <v>17</v>
      </c>
      <c r="Q40" s="22"/>
      <c r="R40" s="22"/>
      <c r="S40" s="22"/>
      <c r="T40" s="22"/>
      <c r="U40" s="22"/>
      <c r="V40" s="22">
        <v>50</v>
      </c>
      <c r="W40" s="22"/>
      <c r="X40" s="22">
        <v>26</v>
      </c>
      <c r="Y40" s="22">
        <v>7</v>
      </c>
      <c r="Z40" s="22"/>
      <c r="AA40" s="22"/>
      <c r="AB40" s="22">
        <v>23</v>
      </c>
      <c r="AC40" s="22"/>
      <c r="AD40" s="22">
        <v>29</v>
      </c>
      <c r="AE40" s="22"/>
      <c r="AF40" s="22">
        <v>25</v>
      </c>
      <c r="AG40" s="22"/>
      <c r="AH40" s="22"/>
      <c r="AI40" s="23"/>
      <c r="AJ40" s="6">
        <f t="shared" si="2"/>
        <v>289</v>
      </c>
    </row>
    <row r="41" spans="1:36" x14ac:dyDescent="0.55000000000000004">
      <c r="A41" s="44"/>
      <c r="B41" s="31"/>
      <c r="C41" s="44"/>
      <c r="D41" s="5" t="s">
        <v>8</v>
      </c>
      <c r="E41" s="21">
        <v>28</v>
      </c>
      <c r="F41" s="21"/>
      <c r="G41" s="21">
        <v>15</v>
      </c>
      <c r="H41" s="21"/>
      <c r="I41" s="21"/>
      <c r="J41" s="21"/>
      <c r="K41" s="21"/>
      <c r="L41" s="21">
        <v>64</v>
      </c>
      <c r="M41" s="21"/>
      <c r="N41" s="21">
        <v>27</v>
      </c>
      <c r="O41" s="21"/>
      <c r="P41" s="21">
        <v>31</v>
      </c>
      <c r="Q41" s="21"/>
      <c r="R41" s="21"/>
      <c r="S41" s="21">
        <v>31</v>
      </c>
      <c r="T41" s="21">
        <v>4</v>
      </c>
      <c r="U41" s="21">
        <v>23</v>
      </c>
      <c r="V41" s="21"/>
      <c r="W41" s="21">
        <v>29</v>
      </c>
      <c r="X41" s="21"/>
      <c r="Y41" s="21"/>
      <c r="Z41" s="21">
        <v>43</v>
      </c>
      <c r="AA41" s="21">
        <v>5</v>
      </c>
      <c r="AB41" s="21">
        <v>23</v>
      </c>
      <c r="AC41" s="21"/>
      <c r="AD41" s="21">
        <v>13</v>
      </c>
      <c r="AE41" s="21"/>
      <c r="AF41" s="21"/>
      <c r="AG41" s="21">
        <v>37</v>
      </c>
      <c r="AH41" s="21"/>
      <c r="AI41" s="21">
        <v>26</v>
      </c>
      <c r="AJ41" s="6">
        <f t="shared" si="2"/>
        <v>399</v>
      </c>
    </row>
    <row r="42" spans="1:36" x14ac:dyDescent="0.55000000000000004">
      <c r="A42" s="44"/>
      <c r="B42" s="31"/>
      <c r="C42" s="44"/>
      <c r="D42" s="4" t="s">
        <v>9</v>
      </c>
      <c r="E42" s="22">
        <v>270</v>
      </c>
      <c r="F42" s="22">
        <v>17</v>
      </c>
      <c r="G42" s="22"/>
      <c r="H42" s="22" t="s">
        <v>34</v>
      </c>
      <c r="I42" s="22"/>
      <c r="J42" s="22">
        <v>47</v>
      </c>
      <c r="K42" s="22"/>
      <c r="L42" s="22">
        <v>33</v>
      </c>
      <c r="M42" s="22">
        <v>12</v>
      </c>
      <c r="N42" s="22"/>
      <c r="O42" s="22"/>
      <c r="P42" s="22">
        <v>48</v>
      </c>
      <c r="Q42" s="22"/>
      <c r="R42" s="22">
        <v>21</v>
      </c>
      <c r="S42" s="22"/>
      <c r="T42" s="22">
        <v>31</v>
      </c>
      <c r="U42" s="22"/>
      <c r="V42" s="22"/>
      <c r="W42" s="22">
        <v>30</v>
      </c>
      <c r="X42" s="22"/>
      <c r="Y42" s="22">
        <v>21</v>
      </c>
      <c r="Z42" s="22"/>
      <c r="AA42" s="22">
        <v>20</v>
      </c>
      <c r="AB42" s="22"/>
      <c r="AC42" s="22"/>
      <c r="AD42" s="22">
        <v>20</v>
      </c>
      <c r="AE42" s="22"/>
      <c r="AF42" s="22">
        <v>17</v>
      </c>
      <c r="AG42" s="22"/>
      <c r="AH42" s="22">
        <v>12</v>
      </c>
      <c r="AI42" s="23"/>
      <c r="AJ42" s="6">
        <f t="shared" si="2"/>
        <v>599</v>
      </c>
    </row>
    <row r="43" spans="1:36" x14ac:dyDescent="0.55000000000000004">
      <c r="A43" s="44"/>
      <c r="B43" s="31"/>
      <c r="C43" s="44"/>
      <c r="D43" s="5" t="s">
        <v>10</v>
      </c>
      <c r="E43" s="21">
        <v>7</v>
      </c>
      <c r="F43" s="21"/>
      <c r="G43" s="21">
        <v>28</v>
      </c>
      <c r="H43" s="21"/>
      <c r="I43" s="21">
        <v>19</v>
      </c>
      <c r="J43" s="21"/>
      <c r="K43" s="21">
        <v>19</v>
      </c>
      <c r="L43" s="21"/>
      <c r="M43" s="21"/>
      <c r="N43" s="21">
        <v>42</v>
      </c>
      <c r="O43" s="21"/>
      <c r="P43" s="21">
        <v>21</v>
      </c>
      <c r="Q43" s="21"/>
      <c r="R43" s="21">
        <v>15</v>
      </c>
      <c r="S43" s="21"/>
      <c r="T43" s="21"/>
      <c r="U43" s="21">
        <v>36</v>
      </c>
      <c r="V43" s="21"/>
      <c r="W43" s="21">
        <v>22</v>
      </c>
      <c r="X43" s="21"/>
      <c r="Y43" s="21">
        <v>22</v>
      </c>
      <c r="Z43" s="21"/>
      <c r="AA43" s="21"/>
      <c r="AB43" s="21">
        <v>25</v>
      </c>
      <c r="AC43" s="21"/>
      <c r="AD43" s="21">
        <v>30</v>
      </c>
      <c r="AE43" s="21">
        <v>5</v>
      </c>
      <c r="AF43" s="21"/>
      <c r="AG43" s="21"/>
      <c r="AH43" s="21"/>
      <c r="AI43" s="21"/>
      <c r="AJ43" s="6">
        <f t="shared" si="2"/>
        <v>291</v>
      </c>
    </row>
    <row r="44" spans="1:36" x14ac:dyDescent="0.55000000000000004">
      <c r="A44" s="44"/>
      <c r="B44" s="31"/>
      <c r="C44" s="44"/>
      <c r="D44" s="4" t="s">
        <v>11</v>
      </c>
      <c r="E44" s="22">
        <v>285</v>
      </c>
      <c r="F44" s="22">
        <v>60</v>
      </c>
      <c r="G44" s="22"/>
      <c r="H44" s="22">
        <v>14</v>
      </c>
      <c r="I44" s="22"/>
      <c r="J44" s="22"/>
      <c r="K44" s="22">
        <v>26</v>
      </c>
      <c r="L44" s="22"/>
      <c r="M44" s="22">
        <v>19</v>
      </c>
      <c r="N44" s="22"/>
      <c r="O44" s="22">
        <v>30</v>
      </c>
      <c r="P44" s="22"/>
      <c r="Q44" s="22"/>
      <c r="R44" s="22">
        <v>26</v>
      </c>
      <c r="S44" s="22"/>
      <c r="T44" s="22">
        <v>17</v>
      </c>
      <c r="U44" s="22"/>
      <c r="V44" s="22">
        <v>19</v>
      </c>
      <c r="W44" s="22"/>
      <c r="X44" s="22"/>
      <c r="Y44" s="22">
        <v>38</v>
      </c>
      <c r="Z44" s="22"/>
      <c r="AA44" s="22">
        <v>24</v>
      </c>
      <c r="AB44" s="22"/>
      <c r="AC44" s="22">
        <v>29</v>
      </c>
      <c r="AD44" s="22"/>
      <c r="AE44" s="22"/>
      <c r="AF44" s="22">
        <v>35</v>
      </c>
      <c r="AG44" s="22"/>
      <c r="AH44" s="22">
        <v>19</v>
      </c>
      <c r="AI44" s="22"/>
      <c r="AJ44" s="6">
        <f t="shared" si="2"/>
        <v>641</v>
      </c>
    </row>
    <row r="45" spans="1:36" x14ac:dyDescent="0.55000000000000004">
      <c r="A45" s="44"/>
      <c r="B45" s="43"/>
      <c r="C45" s="44"/>
      <c r="D45" s="5" t="s">
        <v>12</v>
      </c>
      <c r="E45" s="21">
        <v>21</v>
      </c>
      <c r="F45" s="21"/>
      <c r="G45" s="21"/>
      <c r="H45" s="21">
        <v>40</v>
      </c>
      <c r="I45" s="21"/>
      <c r="J45" s="21">
        <v>27</v>
      </c>
      <c r="K45" s="21"/>
      <c r="L45" s="21">
        <v>25</v>
      </c>
      <c r="M45" s="21"/>
      <c r="N45" s="21"/>
      <c r="O45" s="21">
        <v>29</v>
      </c>
      <c r="P45" s="21"/>
      <c r="Q45" s="21">
        <v>22</v>
      </c>
      <c r="R45" s="21"/>
      <c r="S45" s="21">
        <v>24</v>
      </c>
      <c r="T45" s="21"/>
      <c r="U45" s="21"/>
      <c r="V45" s="21">
        <v>45</v>
      </c>
      <c r="W45" s="21"/>
      <c r="X45" s="21">
        <v>15</v>
      </c>
      <c r="Y45" s="21"/>
      <c r="Z45" s="21">
        <v>26</v>
      </c>
      <c r="AA45" s="21"/>
      <c r="AB45" s="21"/>
      <c r="AC45" s="21">
        <v>40</v>
      </c>
      <c r="AD45" s="21"/>
      <c r="AE45" s="21">
        <v>22</v>
      </c>
      <c r="AF45" s="21"/>
      <c r="AG45" s="21">
        <v>19</v>
      </c>
      <c r="AH45" s="21"/>
      <c r="AI45" s="23"/>
      <c r="AJ45" s="6">
        <f t="shared" si="2"/>
        <v>355</v>
      </c>
    </row>
    <row r="46" spans="1:36" x14ac:dyDescent="0.55000000000000004">
      <c r="A46" s="45" t="s">
        <v>38</v>
      </c>
      <c r="B46" s="49">
        <v>0</v>
      </c>
      <c r="C46" s="44" t="s">
        <v>48</v>
      </c>
      <c r="D46" s="3" t="s">
        <v>1</v>
      </c>
      <c r="E46" s="20">
        <v>10</v>
      </c>
      <c r="F46" s="20">
        <v>1</v>
      </c>
      <c r="G46" s="20">
        <v>5</v>
      </c>
      <c r="H46" s="20">
        <v>5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6">
        <f t="shared" si="2"/>
        <v>21</v>
      </c>
    </row>
    <row r="47" spans="1:36" x14ac:dyDescent="0.55000000000000004">
      <c r="A47" s="44"/>
      <c r="B47" s="50"/>
      <c r="C47" s="44"/>
      <c r="D47" s="8" t="s">
        <v>2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3"/>
      <c r="AJ47" s="12">
        <f t="shared" si="2"/>
        <v>0</v>
      </c>
    </row>
    <row r="48" spans="1:36" x14ac:dyDescent="0.55000000000000004">
      <c r="A48" s="44"/>
      <c r="B48" s="50"/>
      <c r="C48" s="44"/>
      <c r="D48" s="4" t="s">
        <v>3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12">
        <f t="shared" si="2"/>
        <v>0</v>
      </c>
    </row>
    <row r="49" spans="1:36" x14ac:dyDescent="0.55000000000000004">
      <c r="A49" s="44"/>
      <c r="B49" s="50"/>
      <c r="C49" s="44"/>
      <c r="D49" s="8" t="s">
        <v>4</v>
      </c>
      <c r="E49" s="20">
        <v>150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6">
        <f t="shared" si="2"/>
        <v>150</v>
      </c>
    </row>
    <row r="50" spans="1:36" x14ac:dyDescent="0.55000000000000004">
      <c r="A50" s="44"/>
      <c r="B50" s="50"/>
      <c r="C50" s="44"/>
      <c r="D50" s="4" t="s">
        <v>5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12">
        <f t="shared" si="2"/>
        <v>0</v>
      </c>
    </row>
    <row r="51" spans="1:36" x14ac:dyDescent="0.55000000000000004">
      <c r="A51" s="44"/>
      <c r="B51" s="50"/>
      <c r="C51" s="44"/>
      <c r="D51" s="8" t="s">
        <v>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12">
        <f t="shared" si="2"/>
        <v>0</v>
      </c>
    </row>
    <row r="52" spans="1:36" x14ac:dyDescent="0.55000000000000004">
      <c r="A52" s="44"/>
      <c r="B52" s="50"/>
      <c r="C52" s="44"/>
      <c r="D52" s="4" t="s">
        <v>7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3"/>
      <c r="AJ52" s="12">
        <f t="shared" si="2"/>
        <v>0</v>
      </c>
    </row>
    <row r="53" spans="1:36" x14ac:dyDescent="0.55000000000000004">
      <c r="A53" s="44"/>
      <c r="B53" s="50"/>
      <c r="C53" s="44"/>
      <c r="D53" s="8" t="s">
        <v>8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0">
        <v>6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6">
        <f t="shared" si="2"/>
        <v>6</v>
      </c>
    </row>
    <row r="54" spans="1:36" x14ac:dyDescent="0.55000000000000004">
      <c r="A54" s="44"/>
      <c r="B54" s="50"/>
      <c r="C54" s="44"/>
      <c r="D54" s="4" t="s">
        <v>9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  <c r="AJ54" s="12">
        <f t="shared" si="2"/>
        <v>0</v>
      </c>
    </row>
    <row r="55" spans="1:36" x14ac:dyDescent="0.55000000000000004">
      <c r="A55" s="44"/>
      <c r="B55" s="50"/>
      <c r="C55" s="44"/>
      <c r="D55" s="8" t="s">
        <v>10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12">
        <f t="shared" si="2"/>
        <v>0</v>
      </c>
    </row>
    <row r="56" spans="1:36" x14ac:dyDescent="0.55000000000000004">
      <c r="A56" s="44"/>
      <c r="B56" s="50"/>
      <c r="C56" s="44"/>
      <c r="D56" s="4" t="s">
        <v>11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2">
        <f t="shared" si="2"/>
        <v>0</v>
      </c>
    </row>
    <row r="57" spans="1:36" x14ac:dyDescent="0.55000000000000004">
      <c r="A57" s="46"/>
      <c r="B57" s="61"/>
      <c r="C57" s="44"/>
      <c r="D57" s="8" t="s">
        <v>12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3"/>
      <c r="AJ57" s="12">
        <f t="shared" si="2"/>
        <v>0</v>
      </c>
    </row>
    <row r="58" spans="1:36" ht="21" customHeight="1" x14ac:dyDescent="0.55000000000000004">
      <c r="A58" s="49" t="s">
        <v>47</v>
      </c>
      <c r="B58" s="49">
        <v>0</v>
      </c>
      <c r="C58" s="33" t="s">
        <v>46</v>
      </c>
      <c r="D58" s="3" t="s">
        <v>1</v>
      </c>
      <c r="E58" s="22">
        <v>2</v>
      </c>
      <c r="F58" s="22"/>
      <c r="G58" s="22">
        <v>1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>
        <v>1</v>
      </c>
      <c r="Z58" s="22"/>
      <c r="AA58" s="22">
        <v>2</v>
      </c>
      <c r="AB58" s="22"/>
      <c r="AC58" s="22">
        <v>2</v>
      </c>
      <c r="AD58" s="22"/>
      <c r="AE58" s="22"/>
      <c r="AF58" s="22"/>
      <c r="AG58" s="22"/>
      <c r="AH58" s="22"/>
      <c r="AI58" s="22"/>
      <c r="AJ58" s="6">
        <f t="shared" si="2"/>
        <v>8</v>
      </c>
    </row>
    <row r="59" spans="1:36" x14ac:dyDescent="0.55000000000000004">
      <c r="A59" s="31"/>
      <c r="B59" s="50"/>
      <c r="C59" s="44"/>
      <c r="D59" s="5" t="s">
        <v>2</v>
      </c>
      <c r="E59" s="21">
        <v>1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>
        <v>1</v>
      </c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6">
        <f t="shared" si="2"/>
        <v>2</v>
      </c>
    </row>
    <row r="60" spans="1:36" x14ac:dyDescent="0.55000000000000004">
      <c r="A60" s="31"/>
      <c r="B60" s="50"/>
      <c r="C60" s="44"/>
      <c r="D60" s="4" t="s">
        <v>3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>
        <v>3</v>
      </c>
      <c r="Q60" s="22">
        <v>2</v>
      </c>
      <c r="R60" s="22"/>
      <c r="S60" s="22"/>
      <c r="T60" s="22">
        <v>4</v>
      </c>
      <c r="U60" s="22"/>
      <c r="V60" s="22">
        <v>1</v>
      </c>
      <c r="W60" s="22">
        <v>5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6">
        <f t="shared" si="2"/>
        <v>15</v>
      </c>
    </row>
    <row r="61" spans="1:36" x14ac:dyDescent="0.55000000000000004">
      <c r="A61" s="31"/>
      <c r="B61" s="50"/>
      <c r="C61" s="44"/>
      <c r="D61" s="5" t="s">
        <v>4</v>
      </c>
      <c r="E61" s="21">
        <v>1</v>
      </c>
      <c r="F61" s="21"/>
      <c r="G61" s="21">
        <v>10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>
        <v>2</v>
      </c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>
        <v>2</v>
      </c>
      <c r="AI61" s="21"/>
      <c r="AJ61" s="6">
        <f t="shared" si="2"/>
        <v>15</v>
      </c>
    </row>
    <row r="62" spans="1:36" x14ac:dyDescent="0.55000000000000004">
      <c r="A62" s="31"/>
      <c r="B62" s="50"/>
      <c r="C62" s="44"/>
      <c r="D62" s="4" t="s">
        <v>5</v>
      </c>
      <c r="E62" s="22">
        <v>3</v>
      </c>
      <c r="F62" s="22"/>
      <c r="G62" s="22"/>
      <c r="H62" s="22"/>
      <c r="I62" s="22"/>
      <c r="J62" s="22"/>
      <c r="K62" s="22">
        <v>1</v>
      </c>
      <c r="L62" s="22"/>
      <c r="M62" s="22"/>
      <c r="N62" s="22">
        <v>5</v>
      </c>
      <c r="O62" s="22"/>
      <c r="P62" s="22"/>
      <c r="Q62" s="22"/>
      <c r="R62" s="22"/>
      <c r="S62" s="22"/>
      <c r="T62" s="22"/>
      <c r="U62" s="22"/>
      <c r="V62" s="22"/>
      <c r="W62" s="22"/>
      <c r="X62" s="22">
        <v>3</v>
      </c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6">
        <f t="shared" si="2"/>
        <v>12</v>
      </c>
    </row>
    <row r="63" spans="1:36" x14ac:dyDescent="0.55000000000000004">
      <c r="A63" s="31"/>
      <c r="B63" s="50"/>
      <c r="C63" s="33"/>
      <c r="D63" s="5" t="s">
        <v>6</v>
      </c>
      <c r="E63" s="21">
        <v>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>
        <v>2</v>
      </c>
      <c r="R63" s="21"/>
      <c r="S63" s="21"/>
      <c r="T63" s="21"/>
      <c r="U63" s="21"/>
      <c r="V63" s="21"/>
      <c r="W63" s="21"/>
      <c r="X63" s="21">
        <v>2</v>
      </c>
      <c r="Y63" s="21"/>
      <c r="Z63" s="21">
        <v>2</v>
      </c>
      <c r="AA63" s="21"/>
      <c r="AB63" s="21"/>
      <c r="AC63" s="21"/>
      <c r="AD63" s="21"/>
      <c r="AE63" s="21"/>
      <c r="AF63" s="21"/>
      <c r="AG63" s="21"/>
      <c r="AH63" s="21"/>
      <c r="AI63" s="21"/>
      <c r="AJ63" s="6">
        <f t="shared" si="2"/>
        <v>7</v>
      </c>
    </row>
    <row r="64" spans="1:36" x14ac:dyDescent="0.55000000000000004">
      <c r="A64" s="31"/>
      <c r="B64" s="50"/>
      <c r="C64" s="33"/>
      <c r="D64" s="4" t="s">
        <v>7</v>
      </c>
      <c r="E64" s="22">
        <v>1</v>
      </c>
      <c r="F64" s="22"/>
      <c r="G64" s="22"/>
      <c r="H64" s="22"/>
      <c r="I64" s="22"/>
      <c r="J64" s="22"/>
      <c r="K64" s="22"/>
      <c r="L64" s="22"/>
      <c r="M64" s="22"/>
      <c r="N64" s="22">
        <v>3</v>
      </c>
      <c r="O64" s="22"/>
      <c r="P64" s="22"/>
      <c r="Q64" s="22"/>
      <c r="R64" s="22"/>
      <c r="S64" s="22">
        <v>8</v>
      </c>
      <c r="T64" s="22"/>
      <c r="U64" s="22">
        <v>2</v>
      </c>
      <c r="V64" s="22">
        <v>18</v>
      </c>
      <c r="W64" s="22">
        <v>2</v>
      </c>
      <c r="X64" s="22">
        <v>2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3"/>
      <c r="AJ64" s="6">
        <f t="shared" si="2"/>
        <v>36</v>
      </c>
    </row>
    <row r="65" spans="1:36" x14ac:dyDescent="0.55000000000000004">
      <c r="A65" s="31"/>
      <c r="B65" s="50"/>
      <c r="C65" s="33"/>
      <c r="D65" s="5" t="s">
        <v>8</v>
      </c>
      <c r="E65" s="21">
        <v>12</v>
      </c>
      <c r="F65" s="21"/>
      <c r="G65" s="21"/>
      <c r="H65" s="21"/>
      <c r="I65" s="21"/>
      <c r="J65" s="21"/>
      <c r="K65" s="21"/>
      <c r="L65" s="21">
        <v>2</v>
      </c>
      <c r="M65" s="21">
        <v>1</v>
      </c>
      <c r="N65" s="21"/>
      <c r="O65" s="21"/>
      <c r="P65" s="21"/>
      <c r="Q65" s="21"/>
      <c r="R65" s="21"/>
      <c r="S65" s="21">
        <v>2</v>
      </c>
      <c r="T65" s="21"/>
      <c r="U65" s="21"/>
      <c r="V65" s="21"/>
      <c r="W65" s="21"/>
      <c r="X65" s="21">
        <v>1</v>
      </c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6">
        <f t="shared" si="2"/>
        <v>18</v>
      </c>
    </row>
    <row r="66" spans="1:36" x14ac:dyDescent="0.55000000000000004">
      <c r="A66" s="31"/>
      <c r="B66" s="50"/>
      <c r="C66" s="33"/>
      <c r="D66" s="4" t="s">
        <v>9</v>
      </c>
      <c r="E66" s="12">
        <v>4</v>
      </c>
      <c r="F66" s="12"/>
      <c r="G66" s="22"/>
      <c r="H66" s="22"/>
      <c r="I66" s="22"/>
      <c r="J66" s="22">
        <v>8</v>
      </c>
      <c r="K66" s="22"/>
      <c r="L66" s="22"/>
      <c r="M66" s="22"/>
      <c r="N66" s="22"/>
      <c r="O66" s="22"/>
      <c r="P66" s="22">
        <v>7</v>
      </c>
      <c r="Q66" s="22"/>
      <c r="R66" s="22"/>
      <c r="S66" s="22"/>
      <c r="T66" s="22"/>
      <c r="U66" s="22"/>
      <c r="V66" s="22"/>
      <c r="W66" s="22">
        <v>18</v>
      </c>
      <c r="X66" s="22">
        <v>1</v>
      </c>
      <c r="Y66" s="22"/>
      <c r="Z66" s="22"/>
      <c r="AA66" s="22"/>
      <c r="AB66" s="22"/>
      <c r="AC66" s="22"/>
      <c r="AD66" s="22">
        <v>1</v>
      </c>
      <c r="AE66" s="22"/>
      <c r="AF66" s="22"/>
      <c r="AG66" s="22"/>
      <c r="AH66" s="22"/>
      <c r="AI66" s="23"/>
      <c r="AJ66" s="6">
        <f t="shared" si="2"/>
        <v>39</v>
      </c>
    </row>
    <row r="67" spans="1:36" x14ac:dyDescent="0.55000000000000004">
      <c r="A67" s="31"/>
      <c r="B67" s="50"/>
      <c r="C67" s="33"/>
      <c r="D67" s="5" t="s">
        <v>10</v>
      </c>
      <c r="E67" s="21"/>
      <c r="F67" s="21"/>
      <c r="G67" s="21">
        <v>4</v>
      </c>
      <c r="H67" s="21"/>
      <c r="I67" s="21"/>
      <c r="J67" s="21"/>
      <c r="K67" s="21"/>
      <c r="L67" s="21"/>
      <c r="M67" s="21"/>
      <c r="N67" s="21">
        <v>1</v>
      </c>
      <c r="O67" s="21"/>
      <c r="P67" s="21"/>
      <c r="Q67" s="21"/>
      <c r="R67" s="21"/>
      <c r="S67" s="21"/>
      <c r="T67" s="21"/>
      <c r="U67" s="21">
        <v>2</v>
      </c>
      <c r="V67" s="21">
        <v>4</v>
      </c>
      <c r="W67" s="21"/>
      <c r="X67" s="21"/>
      <c r="Y67" s="21"/>
      <c r="Z67" s="21"/>
      <c r="AA67" s="21"/>
      <c r="AB67" s="21">
        <v>3</v>
      </c>
      <c r="AC67" s="21"/>
      <c r="AD67" s="21"/>
      <c r="AE67" s="21"/>
      <c r="AF67" s="21"/>
      <c r="AG67" s="21"/>
      <c r="AH67" s="21"/>
      <c r="AI67" s="21">
        <v>3</v>
      </c>
      <c r="AJ67" s="6">
        <f t="shared" si="2"/>
        <v>17</v>
      </c>
    </row>
    <row r="68" spans="1:36" x14ac:dyDescent="0.55000000000000004">
      <c r="A68" s="31"/>
      <c r="B68" s="50"/>
      <c r="C68" s="33"/>
      <c r="D68" s="4" t="s">
        <v>11</v>
      </c>
      <c r="E68" s="22"/>
      <c r="F68" s="22"/>
      <c r="G68" s="22">
        <v>1</v>
      </c>
      <c r="H68" s="22"/>
      <c r="I68" s="22">
        <v>1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>
        <v>1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6">
        <f t="shared" si="2"/>
        <v>3</v>
      </c>
    </row>
    <row r="69" spans="1:36" x14ac:dyDescent="0.55000000000000004">
      <c r="A69" s="43"/>
      <c r="B69" s="61"/>
      <c r="C69" s="33"/>
      <c r="D69" s="5" t="s">
        <v>12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>
        <v>1</v>
      </c>
      <c r="P69" s="21"/>
      <c r="Q69" s="21"/>
      <c r="R69" s="21"/>
      <c r="S69" s="21"/>
      <c r="T69" s="21"/>
      <c r="U69" s="21"/>
      <c r="V69" s="21">
        <v>2</v>
      </c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6">
        <f t="shared" si="2"/>
        <v>3</v>
      </c>
    </row>
    <row r="70" spans="1:36" ht="21" customHeight="1" x14ac:dyDescent="0.55000000000000004">
      <c r="A70" s="49" t="s">
        <v>37</v>
      </c>
      <c r="B70" s="49">
        <v>0</v>
      </c>
      <c r="C70" s="33" t="s">
        <v>42</v>
      </c>
      <c r="D70" s="3" t="s">
        <v>1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1"/>
      <c r="AJ70" s="12">
        <f t="shared" ref="AJ70:AJ80" si="3">SUM(E70:AI70)</f>
        <v>0</v>
      </c>
    </row>
    <row r="71" spans="1:36" x14ac:dyDescent="0.55000000000000004">
      <c r="A71" s="50"/>
      <c r="B71" s="50"/>
      <c r="C71" s="40"/>
      <c r="D71" s="8" t="s">
        <v>2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13"/>
      <c r="AJ71" s="12">
        <f t="shared" si="3"/>
        <v>0</v>
      </c>
    </row>
    <row r="72" spans="1:36" x14ac:dyDescent="0.55000000000000004">
      <c r="A72" s="50"/>
      <c r="B72" s="50"/>
      <c r="C72" s="40"/>
      <c r="D72" s="4" t="s">
        <v>3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12">
        <f t="shared" si="3"/>
        <v>0</v>
      </c>
    </row>
    <row r="73" spans="1:36" x14ac:dyDescent="0.55000000000000004">
      <c r="A73" s="50"/>
      <c r="B73" s="50"/>
      <c r="C73" s="40"/>
      <c r="D73" s="8" t="s">
        <v>4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12">
        <f t="shared" si="3"/>
        <v>0</v>
      </c>
    </row>
    <row r="74" spans="1:36" x14ac:dyDescent="0.55000000000000004">
      <c r="A74" s="50"/>
      <c r="B74" s="50"/>
      <c r="C74" s="40"/>
      <c r="D74" s="4" t="s">
        <v>5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3"/>
      <c r="AH74" s="13"/>
      <c r="AI74" s="13"/>
      <c r="AJ74" s="12">
        <f t="shared" si="3"/>
        <v>0</v>
      </c>
    </row>
    <row r="75" spans="1:36" x14ac:dyDescent="0.55000000000000004">
      <c r="A75" s="50"/>
      <c r="B75" s="50"/>
      <c r="C75" s="40"/>
      <c r="D75" s="8" t="s">
        <v>6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12">
        <f t="shared" si="3"/>
        <v>0</v>
      </c>
    </row>
    <row r="76" spans="1:36" x14ac:dyDescent="0.55000000000000004">
      <c r="A76" s="50"/>
      <c r="B76" s="50"/>
      <c r="C76" s="40"/>
      <c r="D76" s="4" t="s">
        <v>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13"/>
      <c r="AJ76" s="12">
        <f t="shared" si="3"/>
        <v>0</v>
      </c>
    </row>
    <row r="77" spans="1:36" x14ac:dyDescent="0.55000000000000004">
      <c r="A77" s="50"/>
      <c r="B77" s="50"/>
      <c r="C77" s="40"/>
      <c r="D77" s="8" t="s">
        <v>8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12">
        <f t="shared" si="3"/>
        <v>0</v>
      </c>
    </row>
    <row r="78" spans="1:36" x14ac:dyDescent="0.55000000000000004">
      <c r="A78" s="50"/>
      <c r="B78" s="50"/>
      <c r="C78" s="40"/>
      <c r="D78" s="4" t="s">
        <v>9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13"/>
      <c r="AJ78" s="12">
        <f t="shared" si="3"/>
        <v>0</v>
      </c>
    </row>
    <row r="79" spans="1:36" x14ac:dyDescent="0.55000000000000004">
      <c r="A79" s="50"/>
      <c r="B79" s="50"/>
      <c r="C79" s="40"/>
      <c r="D79" s="8" t="s">
        <v>10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12">
        <f t="shared" si="3"/>
        <v>0</v>
      </c>
    </row>
    <row r="80" spans="1:36" x14ac:dyDescent="0.55000000000000004">
      <c r="A80" s="50"/>
      <c r="B80" s="50"/>
      <c r="C80" s="40"/>
      <c r="D80" s="4" t="s">
        <v>11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12">
        <f t="shared" si="3"/>
        <v>0</v>
      </c>
    </row>
    <row r="81" spans="1:36" x14ac:dyDescent="0.55000000000000004">
      <c r="A81" s="25" t="s">
        <v>43</v>
      </c>
      <c r="B81" s="50"/>
      <c r="C81" s="40"/>
      <c r="D81" s="51" t="s">
        <v>12</v>
      </c>
      <c r="E81" s="20">
        <v>1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16"/>
      <c r="AJ81" s="54">
        <f>E81+J82+O83+S84</f>
        <v>4</v>
      </c>
    </row>
    <row r="82" spans="1:36" x14ac:dyDescent="0.55000000000000004">
      <c r="A82" s="25" t="s">
        <v>44</v>
      </c>
      <c r="B82" s="50"/>
      <c r="C82" s="40"/>
      <c r="D82" s="52"/>
      <c r="E82" s="24"/>
      <c r="F82" s="24"/>
      <c r="G82" s="24"/>
      <c r="H82" s="24"/>
      <c r="I82" s="24"/>
      <c r="J82" s="20">
        <v>1</v>
      </c>
      <c r="K82" s="24"/>
      <c r="L82" s="24"/>
      <c r="M82" s="24"/>
      <c r="N82" s="24"/>
      <c r="O82" s="24"/>
      <c r="P82" s="24"/>
      <c r="Q82" s="24"/>
      <c r="R82" s="24"/>
      <c r="S82" s="24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16"/>
      <c r="AJ82" s="56"/>
    </row>
    <row r="83" spans="1:36" x14ac:dyDescent="0.55000000000000004">
      <c r="A83" s="25" t="s">
        <v>36</v>
      </c>
      <c r="B83" s="50"/>
      <c r="C83" s="40"/>
      <c r="D83" s="52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0">
        <v>1</v>
      </c>
      <c r="P83" s="24"/>
      <c r="Q83" s="24"/>
      <c r="R83" s="24"/>
      <c r="S83" s="24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16"/>
      <c r="AJ83" s="56"/>
    </row>
    <row r="84" spans="1:36" x14ac:dyDescent="0.55000000000000004">
      <c r="A84" s="26" t="s">
        <v>45</v>
      </c>
      <c r="B84" s="61"/>
      <c r="C84" s="40"/>
      <c r="D84" s="5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0">
        <v>1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13"/>
      <c r="AJ84" s="55"/>
    </row>
    <row r="85" spans="1:36" x14ac:dyDescent="0.55000000000000004">
      <c r="A85" s="7"/>
      <c r="B85" s="7"/>
      <c r="C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9"/>
    </row>
  </sheetData>
  <mergeCells count="47">
    <mergeCell ref="B46:B57"/>
    <mergeCell ref="B58:B69"/>
    <mergeCell ref="B70:B84"/>
    <mergeCell ref="AJ21:AJ22"/>
    <mergeCell ref="AJ81:AJ84"/>
    <mergeCell ref="AJ29:AJ31"/>
    <mergeCell ref="D27:D28"/>
    <mergeCell ref="AJ27:AJ28"/>
    <mergeCell ref="D23:D25"/>
    <mergeCell ref="AJ23:AJ25"/>
    <mergeCell ref="U31:AF31"/>
    <mergeCell ref="K32:R32"/>
    <mergeCell ref="X25:Y25"/>
    <mergeCell ref="N26:P26"/>
    <mergeCell ref="AD27:AH27"/>
    <mergeCell ref="AG28:AH28"/>
    <mergeCell ref="D29:D31"/>
    <mergeCell ref="AA19:AE19"/>
    <mergeCell ref="X21:Z21"/>
    <mergeCell ref="AE22:AG22"/>
    <mergeCell ref="G23:I23"/>
    <mergeCell ref="V24:X24"/>
    <mergeCell ref="C70:C84"/>
    <mergeCell ref="O29:P29"/>
    <mergeCell ref="A34:A45"/>
    <mergeCell ref="A46:A57"/>
    <mergeCell ref="C34:C45"/>
    <mergeCell ref="C46:C57"/>
    <mergeCell ref="C16:C33"/>
    <mergeCell ref="G30:R30"/>
    <mergeCell ref="E20:G20"/>
    <mergeCell ref="C58:C69"/>
    <mergeCell ref="A70:A80"/>
    <mergeCell ref="D81:D84"/>
    <mergeCell ref="D21:D22"/>
    <mergeCell ref="A58:A69"/>
    <mergeCell ref="B16:B33"/>
    <mergeCell ref="B34:B45"/>
    <mergeCell ref="A1:AJ1"/>
    <mergeCell ref="A3:A7"/>
    <mergeCell ref="C3:C15"/>
    <mergeCell ref="Q8:U8"/>
    <mergeCell ref="Y10:AI10"/>
    <mergeCell ref="E11:F11"/>
    <mergeCell ref="G14:H14"/>
    <mergeCell ref="AD12:AH12"/>
    <mergeCell ref="B3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งบประมาณ 2566 รายวัน</vt:lpstr>
    </vt:vector>
  </TitlesOfParts>
  <Company>Home Sweet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is a book</dc:creator>
  <cp:lastModifiedBy>ployyodchat</cp:lastModifiedBy>
  <dcterms:created xsi:type="dcterms:W3CDTF">2023-12-18T03:57:55Z</dcterms:created>
  <dcterms:modified xsi:type="dcterms:W3CDTF">2024-02-14T03:17:07Z</dcterms:modified>
</cp:coreProperties>
</file>